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shleypark-my.sharepoint.com/personal/margaret_ashleypark_com/Documents/Documents/Ashleypark/weddings/WEDDING BOOKINGS/0000 - New bookings information/2027 Wedding contract/"/>
    </mc:Choice>
  </mc:AlternateContent>
  <xr:revisionPtr revIDLastSave="30" documentId="8_{E437F51B-1824-4F47-9B50-2C953A85BF97}" xr6:coauthVersionLast="47" xr6:coauthVersionMax="47" xr10:uidLastSave="{0E3EEDDB-1F95-4146-84B1-5773751EA60E}"/>
  <bookViews>
    <workbookView xWindow="-98" yWindow="-98" windowWidth="21795" windowHeight="12975" xr2:uid="{00000000-000D-0000-FFFF-FFFF00000000}"/>
  </bookViews>
  <sheets>
    <sheet name="Sheet1" sheetId="1" r:id="rId1"/>
  </sheets>
  <definedNames>
    <definedName name="_xlnm.Print_Area" localSheetId="0">Sheet1!$A$1:$R$122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1" l="1"/>
  <c r="I36" i="1" l="1"/>
  <c r="I34" i="1" l="1"/>
  <c r="I32" i="1"/>
  <c r="I44" i="1" l="1"/>
  <c r="I42" i="1"/>
  <c r="M22" i="1" l="1"/>
  <c r="I19" i="1"/>
  <c r="K32" i="1"/>
  <c r="I17" i="1"/>
  <c r="M29" i="1"/>
  <c r="M24" i="1"/>
  <c r="I38" i="1" l="1"/>
  <c r="I47" i="1" s="1"/>
  <c r="O29" i="1" s="1"/>
</calcChain>
</file>

<file path=xl/sharedStrings.xml><?xml version="1.0" encoding="utf-8"?>
<sst xmlns="http://schemas.openxmlformats.org/spreadsheetml/2006/main" count="71" uniqueCount="61">
  <si>
    <t>Ashley Park House</t>
  </si>
  <si>
    <t>Wedding Date</t>
  </si>
  <si>
    <t>Other items</t>
  </si>
  <si>
    <t>Confirmation Date</t>
  </si>
  <si>
    <t>Couple Names</t>
  </si>
  <si>
    <t>Name 1</t>
  </si>
  <si>
    <t>Name 2</t>
  </si>
  <si>
    <t>Adults</t>
  </si>
  <si>
    <t>Children</t>
  </si>
  <si>
    <t>Number of guests at wedding (actual)</t>
  </si>
  <si>
    <t>Minimum guest number charged as per Ts &amp; Cs</t>
  </si>
  <si>
    <t>WEDDING</t>
  </si>
  <si>
    <t>Reception Drinks</t>
  </si>
  <si>
    <t>Prosecco and Beers 60/40</t>
  </si>
  <si>
    <t>Cost</t>
  </si>
  <si>
    <r>
      <t>Canap</t>
    </r>
    <r>
      <rPr>
        <sz val="10"/>
        <color theme="1"/>
        <rFont val="Verdana"/>
        <family val="2"/>
      </rPr>
      <t>é</t>
    </r>
    <r>
      <rPr>
        <sz val="11"/>
        <color theme="1"/>
        <rFont val="Calibri"/>
        <family val="2"/>
        <scheme val="minor"/>
      </rPr>
      <t>s</t>
    </r>
  </si>
  <si>
    <t>Choice A</t>
  </si>
  <si>
    <t>Menu choices:     Entrees</t>
  </si>
  <si>
    <t>Deposit</t>
  </si>
  <si>
    <t>Due</t>
  </si>
  <si>
    <t>Amount</t>
  </si>
  <si>
    <t>Date Paid</t>
  </si>
  <si>
    <t>Holding</t>
  </si>
  <si>
    <t>Deposit 1</t>
  </si>
  <si>
    <t>Main</t>
  </si>
  <si>
    <t>Deposit 2</t>
  </si>
  <si>
    <t>Dessert</t>
  </si>
  <si>
    <t>Final Payment</t>
  </si>
  <si>
    <t>Wine</t>
  </si>
  <si>
    <t>Half bottle per person (red and white)</t>
  </si>
  <si>
    <t>Supper</t>
  </si>
  <si>
    <t>Evening Selection A</t>
  </si>
  <si>
    <t>Wedding period loading</t>
  </si>
  <si>
    <t>Mon through to Sun excl. bank holidays</t>
  </si>
  <si>
    <t>(note loading applies to reception and meal costs only, not to bar tab or accommodation)</t>
  </si>
  <si>
    <t>Total cost per head (adults)</t>
  </si>
  <si>
    <t>Yes</t>
  </si>
  <si>
    <t>On site ceremony</t>
  </si>
  <si>
    <t>Nenagh, Co Tipperary</t>
  </si>
  <si>
    <t>Total cost wedding reception</t>
  </si>
  <si>
    <t>Guinness &amp; Prosecco 40/60</t>
  </si>
  <si>
    <t>Prosecco</t>
  </si>
  <si>
    <t>Choice B</t>
  </si>
  <si>
    <t>Choice C</t>
  </si>
  <si>
    <t>Corkage per half bottle (assume half bottle per person)</t>
  </si>
  <si>
    <t>Evening Selection B</t>
  </si>
  <si>
    <t>Bank Holiday Weekend (Fri, Sat, Sun)</t>
  </si>
  <si>
    <t>No</t>
  </si>
  <si>
    <t>Fri through to Sat excl. bank holidays</t>
  </si>
  <si>
    <t>Rates agreed (Client signature required)</t>
  </si>
  <si>
    <t xml:space="preserve">Late Venue Fee 12.30am until 3.00am. See T&amp;C's </t>
  </si>
  <si>
    <t>Sun through to Sat excl. bank holidays</t>
  </si>
  <si>
    <t>Soup or Sorbet</t>
  </si>
  <si>
    <t>Mulled Wine &amp; Prosecco 40/60</t>
  </si>
  <si>
    <t>Mulled Wine &amp; Beers 40/60</t>
  </si>
  <si>
    <t>Bank Details: Ashley Park House</t>
  </si>
  <si>
    <t>Bank address: Bank of Ireland, Mitchel Street</t>
  </si>
  <si>
    <t>IBAN:  IE10BOFI90436893799471</t>
  </si>
  <si>
    <t>BIC: BOFIIE2D</t>
  </si>
  <si>
    <t>Total cost per head (children U12)</t>
  </si>
  <si>
    <t>Please confirm your date with Ashley Park House before making your booking deposit of €500 please. There is a minimum of 140+ adults for a Friday wedding and 170+ adults for a Saturday wedding.   We will send a final invoice ten days before your wedding based on final drinks/menu and guest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</si>
</sst>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€-83C]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8000"/>
      <name val="Garamond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0" fontId="3" fillId="2" borderId="0" xfId="0" applyFont="1" applyFill="1"/>
    <xf numFmtId="0" fontId="1" fillId="2" borderId="0" xfId="0" applyFont="1" applyFill="1"/>
    <xf numFmtId="14" fontId="0" fillId="2" borderId="0" xfId="0" applyNumberFormat="1" applyFill="1"/>
    <xf numFmtId="0" fontId="0" fillId="2" borderId="0" xfId="0" applyFill="1" applyAlignment="1">
      <alignment horizontal="left" vertical="center"/>
    </xf>
    <xf numFmtId="1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0" xfId="0" applyFont="1" applyFill="1" applyAlignment="1">
      <alignment horizontal="right"/>
    </xf>
    <xf numFmtId="164" fontId="0" fillId="3" borderId="12" xfId="0" applyNumberFormat="1" applyFill="1" applyBorder="1"/>
    <xf numFmtId="164" fontId="0" fillId="3" borderId="12" xfId="0" applyNumberFormat="1" applyFill="1" applyBorder="1" applyAlignment="1">
      <alignment horizontal="center" vertical="center"/>
    </xf>
    <xf numFmtId="9" fontId="0" fillId="3" borderId="12" xfId="1" applyFont="1" applyFill="1" applyBorder="1" applyAlignment="1">
      <alignment horizontal="center" vertical="center"/>
    </xf>
    <xf numFmtId="165" fontId="0" fillId="3" borderId="12" xfId="0" applyNumberFormat="1" applyFill="1" applyBorder="1"/>
    <xf numFmtId="164" fontId="1" fillId="3" borderId="12" xfId="0" applyNumberFormat="1" applyFont="1" applyFill="1" applyBorder="1"/>
    <xf numFmtId="164" fontId="0" fillId="3" borderId="12" xfId="0" applyNumberFormat="1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/>
    <xf numFmtId="0" fontId="6" fillId="2" borderId="13" xfId="0" applyFont="1" applyFill="1" applyBorder="1"/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752475</xdr:colOff>
      <xdr:row>4</xdr:row>
      <xdr:rowOff>38100</xdr:rowOff>
    </xdr:to>
    <xdr:pic>
      <xdr:nvPicPr>
        <xdr:cNvPr id="2" name="Picture 1" descr="staingl1">
          <a:extLst>
            <a:ext uri="{FF2B5EF4-FFF2-40B4-BE49-F238E27FC236}">
              <a16:creationId xmlns:a16="http://schemas.microsoft.com/office/drawing/2014/main" id="{EAFB1F0E-0647-4D51-8978-999516D1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33425" cy="1038225"/>
        </a:xfrm>
        <a:prstGeom prst="rect">
          <a:avLst/>
        </a:prstGeom>
        <a:solidFill>
          <a:schemeClr val="bg2">
            <a:lumMod val="9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8"/>
  <sheetViews>
    <sheetView tabSelected="1" zoomScaleNormal="100" zoomScaleSheetLayoutView="100" workbookViewId="0">
      <selection activeCell="M3" sqref="M3:Q13"/>
    </sheetView>
  </sheetViews>
  <sheetFormatPr defaultRowHeight="14.25" x14ac:dyDescent="0.45"/>
  <cols>
    <col min="1" max="1" width="3.6640625" customWidth="1"/>
    <col min="2" max="2" width="33.1328125" customWidth="1"/>
    <col min="3" max="3" width="9.6640625" customWidth="1"/>
    <col min="4" max="4" width="2.6640625" customWidth="1"/>
    <col min="6" max="6" width="2.6640625" customWidth="1"/>
    <col min="8" max="8" width="2.6640625" customWidth="1"/>
    <col min="9" max="9" width="12" bestFit="1" customWidth="1"/>
    <col min="10" max="10" width="2.6640625" customWidth="1"/>
    <col min="11" max="11" width="11" customWidth="1"/>
    <col min="12" max="12" width="2.6640625" customWidth="1"/>
    <col min="13" max="13" width="10.6640625" customWidth="1"/>
    <col min="14" max="14" width="2.6640625" customWidth="1"/>
    <col min="15" max="15" width="19" customWidth="1"/>
    <col min="16" max="16" width="3.46484375" customWidth="1"/>
    <col min="17" max="17" width="14.53125" customWidth="1"/>
  </cols>
  <sheetData>
    <row r="1" spans="1:18" ht="30.75" x14ac:dyDescent="0.45">
      <c r="A1" s="1"/>
      <c r="B1" s="2"/>
      <c r="C1" s="2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1.15" thickBot="1" x14ac:dyDescent="0.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45">
      <c r="A3" s="1"/>
      <c r="B3" s="1"/>
      <c r="C3" s="1" t="s">
        <v>1</v>
      </c>
      <c r="D3" s="1"/>
      <c r="E3" s="1"/>
      <c r="F3" s="1"/>
      <c r="G3" s="42">
        <v>46569</v>
      </c>
      <c r="H3" s="43"/>
      <c r="I3" s="44"/>
      <c r="J3" s="1"/>
      <c r="K3" s="3" t="s">
        <v>2</v>
      </c>
      <c r="L3" s="3"/>
      <c r="M3" s="45" t="s">
        <v>60</v>
      </c>
      <c r="N3" s="46"/>
      <c r="O3" s="46"/>
      <c r="P3" s="46"/>
      <c r="Q3" s="47"/>
      <c r="R3" s="1"/>
    </row>
    <row r="4" spans="1:18" ht="3.95" customHeight="1" thickBot="1" x14ac:dyDescent="0.5">
      <c r="A4" s="1"/>
      <c r="B4" s="1"/>
      <c r="C4" s="1"/>
      <c r="D4" s="1"/>
      <c r="E4" s="1"/>
      <c r="F4" s="3"/>
      <c r="G4" s="3"/>
      <c r="H4" s="3"/>
      <c r="I4" s="1"/>
      <c r="J4" s="1"/>
      <c r="K4" s="1"/>
      <c r="L4" s="1"/>
      <c r="M4" s="48"/>
      <c r="N4" s="49"/>
      <c r="O4" s="49"/>
      <c r="P4" s="49"/>
      <c r="Q4" s="50"/>
      <c r="R4" s="1"/>
    </row>
    <row r="5" spans="1:18" x14ac:dyDescent="0.45">
      <c r="A5" s="1"/>
      <c r="B5" s="1"/>
      <c r="C5" s="1" t="s">
        <v>3</v>
      </c>
      <c r="D5" s="1"/>
      <c r="E5" s="1"/>
      <c r="F5" s="1"/>
      <c r="G5" s="42">
        <v>45663</v>
      </c>
      <c r="H5" s="43"/>
      <c r="I5" s="44"/>
      <c r="J5" s="1"/>
      <c r="K5" s="1"/>
      <c r="L5" s="1"/>
      <c r="M5" s="48"/>
      <c r="N5" s="49"/>
      <c r="O5" s="49"/>
      <c r="P5" s="49"/>
      <c r="Q5" s="50"/>
      <c r="R5" s="1"/>
    </row>
    <row r="6" spans="1:18" ht="3.95" customHeight="1" thickBot="1" x14ac:dyDescent="0.5">
      <c r="A6" s="1"/>
      <c r="B6" s="1"/>
      <c r="C6" s="1"/>
      <c r="D6" s="1"/>
      <c r="E6" s="1"/>
      <c r="F6" s="1"/>
      <c r="G6" s="3"/>
      <c r="H6" s="3"/>
      <c r="I6" s="1"/>
      <c r="J6" s="1"/>
      <c r="K6" s="1"/>
      <c r="L6" s="1"/>
      <c r="M6" s="48"/>
      <c r="N6" s="49"/>
      <c r="O6" s="49"/>
      <c r="P6" s="49"/>
      <c r="Q6" s="50"/>
      <c r="R6" s="1"/>
    </row>
    <row r="7" spans="1:18" x14ac:dyDescent="0.45">
      <c r="A7" s="1"/>
      <c r="B7" s="1" t="s">
        <v>4</v>
      </c>
      <c r="C7" s="1" t="s">
        <v>5</v>
      </c>
      <c r="D7" s="1"/>
      <c r="E7" s="1"/>
      <c r="F7" s="1"/>
      <c r="G7" s="39"/>
      <c r="H7" s="40"/>
      <c r="I7" s="41"/>
      <c r="J7" s="1"/>
      <c r="K7" s="1"/>
      <c r="L7" s="1"/>
      <c r="M7" s="48"/>
      <c r="N7" s="49"/>
      <c r="O7" s="49"/>
      <c r="P7" s="49"/>
      <c r="Q7" s="50"/>
      <c r="R7" s="1"/>
    </row>
    <row r="8" spans="1:18" ht="3.95" customHeight="1" thickBot="1" x14ac:dyDescent="0.5">
      <c r="A8" s="1"/>
      <c r="B8" s="1"/>
      <c r="C8" s="1"/>
      <c r="D8" s="1"/>
      <c r="E8" s="1"/>
      <c r="F8" s="1"/>
      <c r="G8" s="3"/>
      <c r="H8" s="3"/>
      <c r="I8" s="1"/>
      <c r="J8" s="1"/>
      <c r="K8" s="1"/>
      <c r="L8" s="1"/>
      <c r="M8" s="48"/>
      <c r="N8" s="49"/>
      <c r="O8" s="49"/>
      <c r="P8" s="49"/>
      <c r="Q8" s="50"/>
      <c r="R8" s="1"/>
    </row>
    <row r="9" spans="1:18" x14ac:dyDescent="0.45">
      <c r="A9" s="1"/>
      <c r="B9" s="1"/>
      <c r="C9" s="1" t="s">
        <v>6</v>
      </c>
      <c r="D9" s="1"/>
      <c r="E9" s="1"/>
      <c r="F9" s="1"/>
      <c r="G9" s="39"/>
      <c r="H9" s="40"/>
      <c r="I9" s="41"/>
      <c r="J9" s="1"/>
      <c r="K9" s="1"/>
      <c r="L9" s="1"/>
      <c r="M9" s="48"/>
      <c r="N9" s="49"/>
      <c r="O9" s="49"/>
      <c r="P9" s="49"/>
      <c r="Q9" s="50"/>
      <c r="R9" s="1"/>
    </row>
    <row r="10" spans="1:18" ht="3.95" customHeight="1" x14ac:dyDescent="0.45">
      <c r="A10" s="1"/>
      <c r="B10" s="1"/>
      <c r="C10" s="1"/>
      <c r="D10" s="1"/>
      <c r="E10" s="1"/>
      <c r="F10" s="1"/>
      <c r="G10" s="3"/>
      <c r="H10" s="3"/>
      <c r="I10" s="1"/>
      <c r="J10" s="1"/>
      <c r="K10" s="1"/>
      <c r="L10" s="1"/>
      <c r="M10" s="48"/>
      <c r="N10" s="49"/>
      <c r="O10" s="49"/>
      <c r="P10" s="49"/>
      <c r="Q10" s="50"/>
      <c r="R10" s="1"/>
    </row>
    <row r="11" spans="1:18" ht="15" customHeight="1" x14ac:dyDescent="0.45">
      <c r="A11" s="1"/>
      <c r="B11" s="1"/>
      <c r="C11" s="1"/>
      <c r="D11" s="1"/>
      <c r="E11" s="1"/>
      <c r="F11" s="1"/>
      <c r="G11" s="3" t="s">
        <v>7</v>
      </c>
      <c r="H11" s="3"/>
      <c r="I11" s="3" t="s">
        <v>8</v>
      </c>
      <c r="J11" s="1"/>
      <c r="K11" s="1"/>
      <c r="L11" s="1"/>
      <c r="M11" s="48"/>
      <c r="N11" s="49"/>
      <c r="O11" s="49"/>
      <c r="P11" s="49"/>
      <c r="Q11" s="50"/>
      <c r="R11" s="1"/>
    </row>
    <row r="12" spans="1:18" ht="3.75" customHeight="1" thickBot="1" x14ac:dyDescent="0.5">
      <c r="A12" s="1"/>
      <c r="B12" s="1"/>
      <c r="C12" s="1"/>
      <c r="D12" s="1"/>
      <c r="E12" s="1"/>
      <c r="F12" s="1"/>
      <c r="G12" s="3"/>
      <c r="H12" s="3"/>
      <c r="I12" s="1"/>
      <c r="J12" s="1"/>
      <c r="K12" s="1"/>
      <c r="L12" s="1"/>
      <c r="M12" s="48"/>
      <c r="N12" s="49"/>
      <c r="O12" s="49"/>
      <c r="P12" s="49"/>
      <c r="Q12" s="50"/>
      <c r="R12" s="1"/>
    </row>
    <row r="13" spans="1:18" x14ac:dyDescent="0.45">
      <c r="A13" s="1"/>
      <c r="B13" s="1" t="s">
        <v>9</v>
      </c>
      <c r="C13" s="1"/>
      <c r="D13" s="1"/>
      <c r="E13" s="1"/>
      <c r="F13" s="1"/>
      <c r="G13" s="9">
        <v>170</v>
      </c>
      <c r="H13" s="1"/>
      <c r="I13" s="9">
        <v>0</v>
      </c>
      <c r="J13" s="1"/>
      <c r="K13" s="1"/>
      <c r="L13" s="1"/>
      <c r="M13" s="51"/>
      <c r="N13" s="52"/>
      <c r="O13" s="52"/>
      <c r="P13" s="52"/>
      <c r="Q13" s="53"/>
      <c r="R13" s="1"/>
    </row>
    <row r="14" spans="1:18" x14ac:dyDescent="0.45">
      <c r="A14" s="1"/>
      <c r="B14" s="25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45">
      <c r="A15" s="1"/>
      <c r="B15" s="5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6" customHeight="1" thickBot="1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45">
      <c r="A17" s="1"/>
      <c r="B17" s="1" t="s">
        <v>12</v>
      </c>
      <c r="C17" s="27" t="s">
        <v>13</v>
      </c>
      <c r="D17" s="28"/>
      <c r="E17" s="28"/>
      <c r="F17" s="28"/>
      <c r="G17" s="29"/>
      <c r="H17" s="1"/>
      <c r="I17" s="11">
        <f>VLOOKUP(C17,B147:C151,2,FALSE)</f>
        <v>11</v>
      </c>
      <c r="J17" s="1"/>
      <c r="K17" s="1"/>
      <c r="L17" s="1"/>
      <c r="M17" s="1"/>
      <c r="N17" s="1"/>
      <c r="O17" s="1"/>
      <c r="P17" s="1"/>
      <c r="Q17" s="1"/>
      <c r="R17" s="1"/>
    </row>
    <row r="18" spans="1:18" ht="3.95" customHeight="1" thickBot="1" x14ac:dyDescent="0.5">
      <c r="A18" s="1"/>
      <c r="B18" s="1"/>
      <c r="C18" s="1"/>
      <c r="D18" s="1"/>
      <c r="E18" s="1"/>
      <c r="F18" s="1"/>
      <c r="G18" s="1"/>
      <c r="H18" s="1"/>
      <c r="I18" s="1" t="s">
        <v>14</v>
      </c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45">
      <c r="A19" s="1"/>
      <c r="B19" s="1" t="s">
        <v>15</v>
      </c>
      <c r="C19" s="27" t="s">
        <v>16</v>
      </c>
      <c r="D19" s="28"/>
      <c r="E19" s="28"/>
      <c r="F19" s="28"/>
      <c r="G19" s="29"/>
      <c r="H19" s="1"/>
      <c r="I19" s="11">
        <f>VLOOKUP(C19,B153:C155,2,FALSE)</f>
        <v>16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ht="3.95" customHeight="1" thickBot="1" x14ac:dyDescent="0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.65" thickBot="1" x14ac:dyDescent="0.5">
      <c r="A21" s="1"/>
      <c r="B21" s="3" t="s">
        <v>17</v>
      </c>
      <c r="C21" s="33"/>
      <c r="D21" s="34"/>
      <c r="E21" s="34"/>
      <c r="F21" s="34"/>
      <c r="G21" s="35"/>
      <c r="H21" s="1"/>
      <c r="I21" s="11">
        <v>89</v>
      </c>
      <c r="J21" s="1"/>
      <c r="K21" s="5" t="s">
        <v>18</v>
      </c>
      <c r="L21" s="1"/>
      <c r="M21" s="3" t="s">
        <v>19</v>
      </c>
      <c r="N21" s="3"/>
      <c r="O21" s="3" t="s">
        <v>20</v>
      </c>
      <c r="P21" s="3"/>
      <c r="Q21" s="3" t="s">
        <v>21</v>
      </c>
      <c r="R21" s="1"/>
    </row>
    <row r="22" spans="1:18" x14ac:dyDescent="0.45">
      <c r="A22" s="1"/>
      <c r="B22" s="3"/>
      <c r="C22" s="36"/>
      <c r="D22" s="37"/>
      <c r="E22" s="37"/>
      <c r="F22" s="37"/>
      <c r="G22" s="38"/>
      <c r="H22" s="1"/>
      <c r="I22" s="1"/>
      <c r="J22" s="1"/>
      <c r="K22" s="1" t="s">
        <v>22</v>
      </c>
      <c r="L22" s="1"/>
      <c r="M22" s="6">
        <f>G5</f>
        <v>45663</v>
      </c>
      <c r="N22" s="1"/>
      <c r="O22" s="14">
        <v>500</v>
      </c>
      <c r="P22" s="1"/>
      <c r="Q22" s="8"/>
      <c r="R22" s="1"/>
    </row>
    <row r="23" spans="1:18" ht="3.95" customHeight="1" thickBot="1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6"/>
      <c r="N23" s="1"/>
      <c r="O23" s="1"/>
      <c r="P23" s="1"/>
      <c r="Q23" s="6"/>
      <c r="R23" s="1"/>
    </row>
    <row r="24" spans="1:18" x14ac:dyDescent="0.45">
      <c r="A24" s="1"/>
      <c r="B24" s="3" t="s">
        <v>52</v>
      </c>
      <c r="C24" s="39"/>
      <c r="D24" s="40"/>
      <c r="E24" s="40"/>
      <c r="F24" s="40"/>
      <c r="G24" s="41"/>
      <c r="H24" s="1"/>
      <c r="I24" s="1"/>
      <c r="J24" s="1"/>
      <c r="K24" s="1" t="s">
        <v>23</v>
      </c>
      <c r="L24" s="1"/>
      <c r="M24" s="6">
        <f>G5+42</f>
        <v>45705</v>
      </c>
      <c r="N24" s="1"/>
      <c r="O24" s="14">
        <v>2500</v>
      </c>
      <c r="P24" s="1"/>
      <c r="Q24" s="8"/>
      <c r="R24" s="1"/>
    </row>
    <row r="25" spans="1:18" ht="3.95" customHeight="1" thickBot="1" x14ac:dyDescent="0.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6"/>
      <c r="R25" s="1"/>
    </row>
    <row r="26" spans="1:18" x14ac:dyDescent="0.45">
      <c r="A26" s="1"/>
      <c r="B26" s="3" t="s">
        <v>24</v>
      </c>
      <c r="C26" s="33"/>
      <c r="D26" s="34"/>
      <c r="E26" s="34"/>
      <c r="F26" s="34"/>
      <c r="G26" s="35"/>
      <c r="H26" s="1"/>
      <c r="I26" s="1"/>
      <c r="J26" s="1"/>
      <c r="K26" s="1" t="s">
        <v>25</v>
      </c>
      <c r="L26" s="1"/>
      <c r="M26" s="6">
        <f>G5+180</f>
        <v>45843</v>
      </c>
      <c r="N26" s="1"/>
      <c r="O26" s="14">
        <v>2500</v>
      </c>
      <c r="P26" s="1"/>
      <c r="Q26" s="8"/>
      <c r="R26" s="1"/>
    </row>
    <row r="27" spans="1:18" x14ac:dyDescent="0.45">
      <c r="A27" s="1"/>
      <c r="B27" s="3"/>
      <c r="C27" s="36"/>
      <c r="D27" s="37"/>
      <c r="E27" s="37"/>
      <c r="F27" s="37"/>
      <c r="G27" s="38"/>
      <c r="H27" s="1"/>
      <c r="I27" s="1"/>
      <c r="J27" s="1"/>
      <c r="K27" s="1"/>
      <c r="L27" s="1"/>
      <c r="M27" s="6"/>
      <c r="N27" s="1"/>
      <c r="O27" s="1"/>
      <c r="P27" s="1"/>
      <c r="Q27" s="6"/>
      <c r="R27" s="1"/>
    </row>
    <row r="28" spans="1:18" ht="3.95" customHeight="1" thickBot="1" x14ac:dyDescent="0.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1"/>
      <c r="O28" s="1"/>
      <c r="P28" s="1"/>
      <c r="Q28" s="6"/>
      <c r="R28" s="1"/>
    </row>
    <row r="29" spans="1:18" x14ac:dyDescent="0.45">
      <c r="A29" s="1"/>
      <c r="B29" s="3" t="s">
        <v>26</v>
      </c>
      <c r="C29" s="33"/>
      <c r="D29" s="34"/>
      <c r="E29" s="34"/>
      <c r="F29" s="34"/>
      <c r="G29" s="35"/>
      <c r="H29" s="1"/>
      <c r="I29" s="1"/>
      <c r="J29" s="1"/>
      <c r="K29" s="1" t="s">
        <v>27</v>
      </c>
      <c r="L29" s="1"/>
      <c r="M29" s="6">
        <f>G3-7</f>
        <v>46562</v>
      </c>
      <c r="N29" s="1"/>
      <c r="O29" s="14">
        <f>I47-O26-O24-O22</f>
        <v>20150</v>
      </c>
      <c r="P29" s="1"/>
      <c r="Q29" s="8"/>
      <c r="R29" s="1"/>
    </row>
    <row r="30" spans="1:18" x14ac:dyDescent="0.45">
      <c r="A30" s="1"/>
      <c r="B30" s="1"/>
      <c r="C30" s="36"/>
      <c r="D30" s="37"/>
      <c r="E30" s="37"/>
      <c r="F30" s="37"/>
      <c r="G30" s="3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3.95" customHeight="1" thickBot="1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32.25" customHeight="1" x14ac:dyDescent="0.45">
      <c r="A32" s="1"/>
      <c r="B32" s="1" t="s">
        <v>28</v>
      </c>
      <c r="C32" s="30" t="s">
        <v>29</v>
      </c>
      <c r="D32" s="31"/>
      <c r="E32" s="31"/>
      <c r="F32" s="31"/>
      <c r="G32" s="32"/>
      <c r="H32" s="1"/>
      <c r="I32" s="12">
        <f>VLOOKUP(C32,B157:C158,2,FALSE)</f>
        <v>14</v>
      </c>
      <c r="J32" s="1"/>
      <c r="K32" s="7">
        <f>IF(C32="Corkage per half bottle (assume half bottle per person)","approximately",)</f>
        <v>0</v>
      </c>
      <c r="L32" s="1"/>
      <c r="M32" s="1"/>
      <c r="N32" s="1"/>
      <c r="O32" s="1"/>
      <c r="P32" s="1"/>
      <c r="Q32" s="1"/>
      <c r="R32" s="1"/>
    </row>
    <row r="33" spans="1:18" ht="3.95" customHeight="1" thickBot="1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45">
      <c r="A34" s="1"/>
      <c r="B34" s="1" t="s">
        <v>30</v>
      </c>
      <c r="C34" s="27" t="s">
        <v>31</v>
      </c>
      <c r="D34" s="28"/>
      <c r="E34" s="28"/>
      <c r="F34" s="28"/>
      <c r="G34" s="29"/>
      <c r="H34" s="1"/>
      <c r="I34" s="12">
        <f>VLOOKUP(C34,B160:C161,2,FALSE)</f>
        <v>15</v>
      </c>
      <c r="J34" s="1"/>
      <c r="K34" s="1"/>
      <c r="L34" s="1"/>
      <c r="M34" s="1"/>
      <c r="N34" s="1"/>
      <c r="O34" s="1"/>
      <c r="P34" s="1"/>
      <c r="Q34" s="1"/>
      <c r="R34" s="1"/>
    </row>
    <row r="35" spans="1:18" ht="3.95" customHeight="1" thickBot="1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 x14ac:dyDescent="0.45">
      <c r="A36" s="1"/>
      <c r="B36" s="1" t="s">
        <v>32</v>
      </c>
      <c r="C36" s="27" t="s">
        <v>51</v>
      </c>
      <c r="D36" s="28" t="s">
        <v>33</v>
      </c>
      <c r="E36" s="28" t="s">
        <v>33</v>
      </c>
      <c r="F36" s="28" t="s">
        <v>33</v>
      </c>
      <c r="G36" s="29" t="s">
        <v>33</v>
      </c>
      <c r="H36" s="1"/>
      <c r="I36" s="13">
        <f>VLOOKUP(C36,B163:C165,2,FALSE)</f>
        <v>0</v>
      </c>
      <c r="J36" s="1"/>
      <c r="K36" s="4" t="s">
        <v>34</v>
      </c>
      <c r="L36" s="1"/>
      <c r="M36" s="1"/>
      <c r="N36" s="1"/>
      <c r="O36" s="1"/>
      <c r="P36" s="1"/>
      <c r="Q36" s="1"/>
      <c r="R36" s="1"/>
    </row>
    <row r="37" spans="1:18" ht="3.95" customHeight="1" thickBot="1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 x14ac:dyDescent="0.45">
      <c r="A38" s="1"/>
      <c r="B38" s="1"/>
      <c r="C38" s="1"/>
      <c r="D38" s="1"/>
      <c r="E38" s="1"/>
      <c r="F38" s="1"/>
      <c r="G38" s="3" t="s">
        <v>35</v>
      </c>
      <c r="H38" s="1"/>
      <c r="I38" s="11">
        <f>(I17+I19+I21+I32+I34)*(1+I36)</f>
        <v>145</v>
      </c>
      <c r="J38" s="1"/>
      <c r="K38" s="1"/>
      <c r="L38" s="1"/>
      <c r="M38" s="1"/>
      <c r="N38" s="1"/>
      <c r="O38" s="1"/>
      <c r="P38" s="1"/>
      <c r="Q38" s="1"/>
      <c r="R38" s="1"/>
    </row>
    <row r="39" spans="1:18" ht="5.25" customHeight="1" thickBot="1" x14ac:dyDescent="0.5">
      <c r="A39" s="1"/>
      <c r="B39" s="1"/>
      <c r="C39" s="1"/>
      <c r="D39" s="1"/>
      <c r="E39" s="1"/>
      <c r="F39" s="1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45">
      <c r="A40" s="1"/>
      <c r="B40" s="1"/>
      <c r="C40" s="1"/>
      <c r="D40" s="1"/>
      <c r="E40" s="1"/>
      <c r="F40" s="1"/>
      <c r="G40" s="3" t="s">
        <v>59</v>
      </c>
      <c r="H40" s="1"/>
      <c r="I40" s="11">
        <v>35</v>
      </c>
      <c r="J40" s="1"/>
      <c r="K40" s="1"/>
      <c r="L40" s="24" t="s">
        <v>55</v>
      </c>
      <c r="M40" s="17"/>
      <c r="N40" s="17"/>
      <c r="O40" s="17"/>
      <c r="P40" s="18"/>
      <c r="Q40" s="1"/>
      <c r="R40" s="1"/>
    </row>
    <row r="41" spans="1:18" ht="8.25" customHeight="1" thickBot="1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9"/>
      <c r="M41" s="1"/>
      <c r="N41" s="1"/>
      <c r="O41" s="1"/>
      <c r="P41" s="20"/>
      <c r="Q41" s="1"/>
      <c r="R41" s="1"/>
    </row>
    <row r="42" spans="1:18" ht="15.75" customHeight="1" x14ac:dyDescent="0.45">
      <c r="A42" s="1"/>
      <c r="B42" s="1"/>
      <c r="C42" s="1"/>
      <c r="D42" s="1"/>
      <c r="E42" s="1"/>
      <c r="F42" s="3" t="s">
        <v>50</v>
      </c>
      <c r="G42" s="16" t="s">
        <v>36</v>
      </c>
      <c r="H42" s="1"/>
      <c r="I42" s="11">
        <f>VLOOKUP(G42,B167:C168,2,FALSE)</f>
        <v>500</v>
      </c>
      <c r="J42" s="1"/>
      <c r="K42" s="1"/>
      <c r="L42" s="19" t="s">
        <v>57</v>
      </c>
      <c r="M42" s="1"/>
      <c r="N42" s="1"/>
      <c r="O42" s="1"/>
      <c r="P42" s="20"/>
      <c r="Q42" s="1"/>
      <c r="R42" s="1"/>
    </row>
    <row r="43" spans="1:18" ht="7.5" customHeight="1" thickBot="1" x14ac:dyDescent="0.5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9"/>
      <c r="M43" s="1"/>
      <c r="N43" s="1"/>
      <c r="O43" s="1"/>
      <c r="P43" s="20"/>
      <c r="Q43" s="1"/>
      <c r="R43" s="1"/>
    </row>
    <row r="44" spans="1:18" ht="16.5" customHeight="1" x14ac:dyDescent="0.45">
      <c r="A44" s="1"/>
      <c r="B44" s="1"/>
      <c r="C44" s="1"/>
      <c r="D44" s="1"/>
      <c r="E44" s="1"/>
      <c r="F44" s="3" t="s">
        <v>37</v>
      </c>
      <c r="G44" s="16" t="s">
        <v>36</v>
      </c>
      <c r="H44" s="1"/>
      <c r="I44" s="11">
        <f>VLOOKUP(G44,B167:C168,2,FALSE)</f>
        <v>500</v>
      </c>
      <c r="J44" s="1"/>
      <c r="K44" s="1"/>
      <c r="L44" s="19" t="s">
        <v>58</v>
      </c>
      <c r="M44" s="1"/>
      <c r="N44" s="1"/>
      <c r="O44" s="1"/>
      <c r="P44" s="20"/>
      <c r="Q44" s="1"/>
      <c r="R44" s="1"/>
    </row>
    <row r="45" spans="1:18" x14ac:dyDescent="0.45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9" t="s">
        <v>56</v>
      </c>
      <c r="M45" s="1"/>
      <c r="N45" s="1"/>
      <c r="O45" s="1"/>
      <c r="P45" s="20"/>
      <c r="Q45" s="1"/>
      <c r="R45" s="1"/>
    </row>
    <row r="46" spans="1:18" ht="14.65" thickBo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1" t="s">
        <v>38</v>
      </c>
      <c r="M46" s="22"/>
      <c r="N46" s="22"/>
      <c r="O46" s="22"/>
      <c r="P46" s="23"/>
      <c r="Q46" s="1"/>
      <c r="R46" s="1"/>
    </row>
    <row r="47" spans="1:18" ht="14.1" customHeight="1" x14ac:dyDescent="0.45">
      <c r="A47" s="1"/>
      <c r="B47" s="1"/>
      <c r="C47" s="1"/>
      <c r="D47" s="1"/>
      <c r="E47" s="1"/>
      <c r="F47" s="1"/>
      <c r="G47" s="10" t="s">
        <v>39</v>
      </c>
      <c r="H47" s="1"/>
      <c r="I47" s="15">
        <f>I38*G13+I40*I13+I42+I44</f>
        <v>25650</v>
      </c>
      <c r="J47" s="1"/>
      <c r="K47" s="1"/>
      <c r="L47" s="1"/>
      <c r="M47" s="1"/>
      <c r="N47" s="1"/>
      <c r="O47" s="1"/>
      <c r="P47" s="1"/>
      <c r="Q47" s="1"/>
      <c r="R47" s="1"/>
    </row>
    <row r="48" spans="1:18" ht="3.9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.1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3.9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1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2"/>
      <c r="M51" s="22"/>
      <c r="N51" s="22"/>
      <c r="O51" s="22"/>
      <c r="P51" s="22"/>
      <c r="Q51" s="1"/>
      <c r="R51" s="1"/>
    </row>
    <row r="52" spans="1:18" ht="3.9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1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6" t="s">
        <v>49</v>
      </c>
      <c r="N53" s="1"/>
      <c r="O53" s="1"/>
      <c r="P53" s="1"/>
      <c r="Q53" s="1"/>
      <c r="R53" s="1"/>
    </row>
    <row r="54" spans="1:18" ht="3.9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.1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3.9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.1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3.9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1" customHeight="1" x14ac:dyDescent="0.45">
      <c r="A59" s="1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3.9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1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3.9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1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3.9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1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3.9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1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3.9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1" customHeight="1" x14ac:dyDescent="0.45">
      <c r="A69" s="1"/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3.9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1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3.9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1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3.9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1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3.9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1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3.9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1" customHeight="1" x14ac:dyDescent="0.45">
      <c r="A79" s="1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3.9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1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.9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1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3.9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1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3.9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1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3.9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1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.9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1" customHeight="1" x14ac:dyDescent="0.45">
      <c r="A91" s="1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3.9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1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3.9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1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3.9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4.1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3.9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.1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3.9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1" customHeight="1" x14ac:dyDescent="0.45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3.9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1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3.9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1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3.9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1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3.9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1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3.9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1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3.9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1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3.9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1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3.9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1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3.9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45">
      <c r="A119" s="1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3.9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3.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47" spans="2:3" x14ac:dyDescent="0.45">
      <c r="B147" t="s">
        <v>53</v>
      </c>
      <c r="C147">
        <v>9</v>
      </c>
    </row>
    <row r="148" spans="2:3" x14ac:dyDescent="0.45">
      <c r="B148" t="s">
        <v>54</v>
      </c>
      <c r="C148">
        <v>9</v>
      </c>
    </row>
    <row r="149" spans="2:3" x14ac:dyDescent="0.45">
      <c r="B149" t="s">
        <v>40</v>
      </c>
      <c r="C149">
        <v>10</v>
      </c>
    </row>
    <row r="150" spans="2:3" x14ac:dyDescent="0.45">
      <c r="B150" t="s">
        <v>13</v>
      </c>
      <c r="C150">
        <v>11</v>
      </c>
    </row>
    <row r="151" spans="2:3" x14ac:dyDescent="0.45">
      <c r="B151" t="s">
        <v>41</v>
      </c>
      <c r="C151">
        <v>12</v>
      </c>
    </row>
    <row r="153" spans="2:3" x14ac:dyDescent="0.45">
      <c r="B153" t="s">
        <v>16</v>
      </c>
      <c r="C153">
        <v>16</v>
      </c>
    </row>
    <row r="154" spans="2:3" x14ac:dyDescent="0.45">
      <c r="B154" t="s">
        <v>42</v>
      </c>
      <c r="C154">
        <v>18</v>
      </c>
    </row>
    <row r="155" spans="2:3" x14ac:dyDescent="0.45">
      <c r="B155" t="s">
        <v>43</v>
      </c>
      <c r="C155">
        <v>20</v>
      </c>
    </row>
    <row r="157" spans="2:3" x14ac:dyDescent="0.45">
      <c r="B157" t="s">
        <v>29</v>
      </c>
      <c r="C157">
        <v>14</v>
      </c>
    </row>
    <row r="158" spans="2:3" x14ac:dyDescent="0.45">
      <c r="B158" t="s">
        <v>44</v>
      </c>
      <c r="C158">
        <v>8</v>
      </c>
    </row>
    <row r="160" spans="2:3" x14ac:dyDescent="0.45">
      <c r="B160" t="s">
        <v>31</v>
      </c>
      <c r="C160">
        <v>15</v>
      </c>
    </row>
    <row r="161" spans="2:3" x14ac:dyDescent="0.45">
      <c r="B161" t="s">
        <v>45</v>
      </c>
      <c r="C161">
        <v>18</v>
      </c>
    </row>
    <row r="163" spans="2:3" x14ac:dyDescent="0.45">
      <c r="B163" t="s">
        <v>51</v>
      </c>
      <c r="C163">
        <v>0</v>
      </c>
    </row>
    <row r="164" spans="2:3" x14ac:dyDescent="0.45">
      <c r="B164" t="s">
        <v>48</v>
      </c>
      <c r="C164">
        <v>0</v>
      </c>
    </row>
    <row r="165" spans="2:3" x14ac:dyDescent="0.45">
      <c r="B165" t="s">
        <v>46</v>
      </c>
      <c r="C165">
        <v>0.1</v>
      </c>
    </row>
    <row r="167" spans="2:3" x14ac:dyDescent="0.45">
      <c r="B167" t="s">
        <v>36</v>
      </c>
      <c r="C167">
        <v>500</v>
      </c>
    </row>
    <row r="168" spans="2:3" x14ac:dyDescent="0.45">
      <c r="B168" t="s">
        <v>47</v>
      </c>
      <c r="C168">
        <v>0</v>
      </c>
    </row>
  </sheetData>
  <sheetProtection algorithmName="SHA-512" hashValue="fFcNhMLXFdIjOf9cQmZL7UqkYTKiJZ0NT4WSlMwY2a+UrXm91al1aw6IiVG+8oOX0LR5s/PaeLQmHWAP44qPig==" saltValue="KKQ50vlAXSheX61aBdAKDQ==" spinCount="100000" sheet="1" selectLockedCells="1"/>
  <mergeCells count="17">
    <mergeCell ref="G3:I3"/>
    <mergeCell ref="G5:I5"/>
    <mergeCell ref="G7:I7"/>
    <mergeCell ref="G9:I9"/>
    <mergeCell ref="M3:Q13"/>
    <mergeCell ref="C17:G17"/>
    <mergeCell ref="C19:G19"/>
    <mergeCell ref="C32:G32"/>
    <mergeCell ref="C34:G34"/>
    <mergeCell ref="C36:G36"/>
    <mergeCell ref="C21:G21"/>
    <mergeCell ref="C22:G22"/>
    <mergeCell ref="C29:G29"/>
    <mergeCell ref="C30:G30"/>
    <mergeCell ref="C24:G24"/>
    <mergeCell ref="C26:G26"/>
    <mergeCell ref="C27:G27"/>
  </mergeCells>
  <dataValidations count="6">
    <dataValidation type="list" allowBlank="1" showInputMessage="1" showErrorMessage="1" sqref="C19:G19" xr:uid="{00000000-0002-0000-0000-000001000000}">
      <formula1>$B$153:$B$155</formula1>
    </dataValidation>
    <dataValidation type="list" allowBlank="1" showInputMessage="1" showErrorMessage="1" sqref="C32:G32" xr:uid="{00000000-0002-0000-0000-000002000000}">
      <formula1>$B$157:$B$158</formula1>
    </dataValidation>
    <dataValidation type="list" allowBlank="1" showInputMessage="1" showErrorMessage="1" sqref="C34:G34" xr:uid="{00000000-0002-0000-0000-000003000000}">
      <formula1>$B$160:$B$161</formula1>
    </dataValidation>
    <dataValidation type="list" allowBlank="1" showInputMessage="1" showErrorMessage="1" sqref="G42 G44" xr:uid="{00000000-0002-0000-0000-000005000000}">
      <formula1>$B$167:$B$168</formula1>
    </dataValidation>
    <dataValidation type="list" allowBlank="1" showInputMessage="1" showErrorMessage="1" sqref="C36:G36" xr:uid="{00000000-0002-0000-0000-000004000000}">
      <formula1>$B$163:$B$165</formula1>
    </dataValidation>
    <dataValidation type="list" allowBlank="1" showInputMessage="1" showErrorMessage="1" sqref="C17:G17" xr:uid="{00000000-0002-0000-0000-000000000000}">
      <formula1>$B$147:$B$151</formula1>
    </dataValidation>
  </dataValidations>
  <pageMargins left="0.7" right="0.7" top="0.75" bottom="0.75" header="0.3" footer="0.3"/>
  <pageSetup paperSize="9" scale="82" fitToHeight="0" orientation="landscape" horizontalDpi="4294967293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759B25EDDF741A4615BD99E37B9DE" ma:contentTypeVersion="13" ma:contentTypeDescription="Create a new document." ma:contentTypeScope="" ma:versionID="c0be0e981f9c2a86b23d28f6790fe589">
  <xsd:schema xmlns:xsd="http://www.w3.org/2001/XMLSchema" xmlns:xs="http://www.w3.org/2001/XMLSchema" xmlns:p="http://schemas.microsoft.com/office/2006/metadata/properties" xmlns:ns3="66e72690-1565-4a14-abbf-4da6b4947eb4" xmlns:ns4="9f8f611f-2e11-4af1-963f-fdb53015dcf3" targetNamespace="http://schemas.microsoft.com/office/2006/metadata/properties" ma:root="true" ma:fieldsID="c031c57989d2979ac2229364f73ad1ba" ns3:_="" ns4:_="">
    <xsd:import namespace="66e72690-1565-4a14-abbf-4da6b4947eb4"/>
    <xsd:import namespace="9f8f611f-2e11-4af1-963f-fdb53015dc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72690-1565-4a14-abbf-4da6b4947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f611f-2e11-4af1-963f-fdb53015d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FD2D-07F1-4744-AE86-0B73A66F99A2}">
  <ds:schemaRefs>
    <ds:schemaRef ds:uri="9f8f611f-2e11-4af1-963f-fdb53015dcf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66e72690-1565-4a14-abbf-4da6b4947eb4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9CC251-D080-4667-BD62-E80682B1D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BF783-56C0-4DAC-9D41-FA3C9A0AC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72690-1565-4a14-abbf-4da6b4947eb4"/>
    <ds:schemaRef ds:uri="9f8f611f-2e11-4af1-963f-fdb53015d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COWI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MacKenzie</dc:creator>
  <cp:keywords/>
  <dc:description/>
  <cp:lastModifiedBy>Margaret Mackenzie</cp:lastModifiedBy>
  <cp:revision/>
  <cp:lastPrinted>2023-01-12T09:47:47Z</cp:lastPrinted>
  <dcterms:created xsi:type="dcterms:W3CDTF">2017-03-05T17:10:29Z</dcterms:created>
  <dcterms:modified xsi:type="dcterms:W3CDTF">2025-03-01T17:43:44Z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0x01010066A759B25EDDF741A4615BD99E37B9DE</vt:lpwstr>
  </property>
</Properties>
</file>